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0" yWindow="0" windowWidth="19440" windowHeight="8985"/>
  </bookViews>
  <sheets>
    <sheet name="реестр  на 01.10.2022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J65" i="1"/>
  <c r="J64"/>
  <c r="J41"/>
  <c r="J42"/>
  <c r="J43"/>
  <c r="J44"/>
  <c r="J45"/>
  <c r="J46"/>
  <c r="J47"/>
  <c r="J48"/>
  <c r="J49"/>
  <c r="J50"/>
  <c r="J51"/>
  <c r="J52"/>
  <c r="J53"/>
  <c r="J54"/>
  <c r="J55"/>
  <c r="J56"/>
  <c r="J57"/>
  <c r="J58"/>
  <c r="J59"/>
  <c r="J60"/>
  <c r="J40"/>
  <c r="J33"/>
  <c r="J34"/>
  <c r="J32"/>
  <c r="K11"/>
  <c r="K12"/>
  <c r="K13"/>
  <c r="K14"/>
  <c r="K15"/>
  <c r="K16"/>
  <c r="K17"/>
  <c r="K18"/>
  <c r="K19"/>
  <c r="K20"/>
  <c r="K21"/>
  <c r="K22"/>
  <c r="K23"/>
  <c r="K24"/>
  <c r="K25"/>
  <c r="K26"/>
  <c r="K27"/>
  <c r="K28"/>
  <c r="K29"/>
  <c r="K30"/>
  <c r="K31"/>
  <c r="K10"/>
  <c r="J11"/>
  <c r="J12"/>
  <c r="J13"/>
  <c r="J14"/>
  <c r="J15"/>
  <c r="J16"/>
  <c r="J17"/>
  <c r="J18"/>
  <c r="J19"/>
  <c r="J20"/>
  <c r="J21"/>
  <c r="J22"/>
  <c r="J23"/>
  <c r="J24"/>
  <c r="J25"/>
  <c r="J26"/>
  <c r="J27"/>
  <c r="J28"/>
  <c r="J29"/>
  <c r="J30"/>
  <c r="J31"/>
  <c r="J10"/>
  <c r="J5"/>
  <c r="J6"/>
  <c r="J7"/>
  <c r="J8"/>
  <c r="J9"/>
  <c r="J4"/>
  <c r="K38"/>
  <c r="K37"/>
  <c r="K36"/>
  <c r="K35"/>
  <c r="J38"/>
  <c r="J37"/>
  <c r="J36"/>
  <c r="J35"/>
  <c r="K41"/>
  <c r="K42"/>
  <c r="K43"/>
  <c r="K44"/>
  <c r="K45"/>
  <c r="K46"/>
  <c r="K47"/>
  <c r="K48"/>
  <c r="K49"/>
  <c r="K50"/>
  <c r="K51"/>
  <c r="K52"/>
  <c r="K53"/>
  <c r="K54"/>
  <c r="K55"/>
  <c r="K56"/>
  <c r="K57"/>
  <c r="K58"/>
  <c r="K59"/>
  <c r="K60"/>
  <c r="K40"/>
  <c r="K33"/>
  <c r="K34"/>
  <c r="K32"/>
</calcChain>
</file>

<file path=xl/sharedStrings.xml><?xml version="1.0" encoding="utf-8"?>
<sst xmlns="http://schemas.openxmlformats.org/spreadsheetml/2006/main" count="335" uniqueCount="98">
  <si>
    <t>№ п/п</t>
  </si>
  <si>
    <t>Наименование хозяйствующего субъекта</t>
  </si>
  <si>
    <t>Принадлежность (субъект РФ или муниципалитет)</t>
  </si>
  <si>
    <t>Муниципальное образование, в котором расположен хоз.субъект</t>
  </si>
  <si>
    <t>Суммарная доля участия (собственности) государства (субъекта РФ и муниципалитетов) в хозяйствующем субъекте, в процентах</t>
  </si>
  <si>
    <t>Наименование рынка присутствия хозяйствующего субъекта</t>
  </si>
  <si>
    <t>Муниципальное образование</t>
  </si>
  <si>
    <t>человек</t>
  </si>
  <si>
    <t>общее образование</t>
  </si>
  <si>
    <t>дошкольное образование</t>
  </si>
  <si>
    <t>дополнительное образование</t>
  </si>
  <si>
    <t>МКДОУ детский сад №7 "Солнышко"</t>
  </si>
  <si>
    <t>Чистоозерный район</t>
  </si>
  <si>
    <t>МКДОУ детский сад №4 "Светлячок"</t>
  </si>
  <si>
    <t>МКДОУ детский сад №5 "Ивушка"</t>
  </si>
  <si>
    <t>МКДОУ Варваровский детский сад  "Малыш"</t>
  </si>
  <si>
    <t>МКДОУ Табулгинский детский сад  "Теремок"</t>
  </si>
  <si>
    <t>МКДОУ Яблоневский детский сад  "Яблонька"</t>
  </si>
  <si>
    <t>МКОУ  Озерная ООШ</t>
  </si>
  <si>
    <t>МКОУ  "Романовская СОШ"</t>
  </si>
  <si>
    <t>МКОУ " Новопесчанская СОШ"</t>
  </si>
  <si>
    <t>МКОУ  "Барабо-Юдинская СОШ"</t>
  </si>
  <si>
    <t>МКОУ  Павлоская СОШ</t>
  </si>
  <si>
    <t>МКОУ Новопокровская СОШ</t>
  </si>
  <si>
    <t>МКОУ "Шипицинская СОШ"</t>
  </si>
  <si>
    <t>МКОУ Орловская СОШ</t>
  </si>
  <si>
    <t>МКОУ Покровская ООШ</t>
  </si>
  <si>
    <t>МКОУ "Елизаветинская СОШ"</t>
  </si>
  <si>
    <t>МКОУ "Новокрасненская СОШ"</t>
  </si>
  <si>
    <t>МКОУ Троицкая СОШ</t>
  </si>
  <si>
    <t>МКОУ Варваровская СОШ</t>
  </si>
  <si>
    <t>МКОУ Ольгинская ООШ</t>
  </si>
  <si>
    <t>МКОУ Польяновская СОШ</t>
  </si>
  <si>
    <t>МКОУ Чистоозерная О(С)ОШ</t>
  </si>
  <si>
    <t>теплоснабжение</t>
  </si>
  <si>
    <t>Гкал</t>
  </si>
  <si>
    <t>водоснабжение</t>
  </si>
  <si>
    <t>тыс. м3</t>
  </si>
  <si>
    <t>ООО "Комхоз" (1155476038772/5441000236)</t>
  </si>
  <si>
    <t>МУП " УК ЖКХ" Р.П. ЧИСТООЗЕРНОЕ</t>
  </si>
  <si>
    <t xml:space="preserve">Чистоозерный район     </t>
  </si>
  <si>
    <t>-</t>
  </si>
  <si>
    <t>Рынок услуг в сфере культуры</t>
  </si>
  <si>
    <t>посещений</t>
  </si>
  <si>
    <t>Муниципальное казенное учреждение культуры «Барабо-Юдинский культурно-досуговый центр»</t>
  </si>
  <si>
    <t>Муниципальное казенное учреждение культуры «Варваровский культурно-досуговый центр»</t>
  </si>
  <si>
    <t>Муниципальное казенное учреждение культуры «Елизаветинский культурно-досуговый центр»</t>
  </si>
  <si>
    <t>Муниципальное казенное учреждение культуры «Журавский  культурно-досуговый центр»</t>
  </si>
  <si>
    <t>Муниципальное казенное учреждение культуры «Ишимский  культурно-досуговый центр»</t>
  </si>
  <si>
    <t>Муниципальное казенное учреждение культуры «Ново-Кулындинский  культурно-досуговый центр»</t>
  </si>
  <si>
    <t>Муниципальное казенное учреждение культуры «Новокрасненский  культурно-досуговый центр»</t>
  </si>
  <si>
    <t>Муниципальное казенное учреждение культуры «Новопесчанский  культурно-досуговый центр»</t>
  </si>
  <si>
    <t>Муниципальное казенное учреждение культуры «Новопокровский  культурно-досуговый центр»</t>
  </si>
  <si>
    <t>Муниципальное казенное учреждение культуры «Орловский  культурно-досуговый центр»</t>
  </si>
  <si>
    <t>Муниципальное казенное учреждение культуры «Ольгинский  культурно-досуговый центр»</t>
  </si>
  <si>
    <t>Муниципальное казенное учреждение культуры «Павловский  культурно-досуговый центр»</t>
  </si>
  <si>
    <t>Муниципальное казенное учреждение культуры «Польяновский  культурно-досуговый центр»</t>
  </si>
  <si>
    <t>Муниципальное казенное учреждение культуры «Романовский  культурно-досуговый центр»</t>
  </si>
  <si>
    <t>Муниципальное казенное учреждение культуры «Троицкий  культурно-досуговый центр»</t>
  </si>
  <si>
    <t>Муниципальное казенное учреждение культуры «Табулгинский  культурно-досуговый центр»</t>
  </si>
  <si>
    <t>Муниципальное казенное учреждение культуры «Шипицынский  культурно-досуговый центр»</t>
  </si>
  <si>
    <t>Муниципальное казенное учреждение культуры «Чистоозерный  культурно-досуговый центр»</t>
  </si>
  <si>
    <t>Муниципальное казенное учреждение культуры «Методический социально- культурный  центр»</t>
  </si>
  <si>
    <t>Муниципальное казенное учреждение культуры «Чистоозерный краеведческий музей»</t>
  </si>
  <si>
    <t>МАОУ ДО ДЮСШ</t>
  </si>
  <si>
    <t>МУП КХ "Чистоозерное"</t>
  </si>
  <si>
    <t>МУП "Чистоозерное АТП"</t>
  </si>
  <si>
    <t>пассажирские перевозки</t>
  </si>
  <si>
    <t>Муниципальное казенное учреждение культуры  «Централизованная библиотечная система Чистоозерного района»</t>
  </si>
  <si>
    <t>МКУ «Журавский спортивно-оздоровительный  комплекс»</t>
  </si>
  <si>
    <t xml:space="preserve">МКУ «Центр бухгалтерского и материально-технического обеспечения Чистоозерного района» </t>
  </si>
  <si>
    <t>МКОУ ДПО «Информационно-методический центр»</t>
  </si>
  <si>
    <t>МБОУ  Чистоозерная СОШ №1</t>
  </si>
  <si>
    <t>МБОУ  Чистоозерная СОШ №2</t>
  </si>
  <si>
    <t>МБОУ  Чистоозерная СОШ №3</t>
  </si>
  <si>
    <t>МБОУ  Табулгинская СОШ им. П.Д.Слюсарева</t>
  </si>
  <si>
    <t>МБОУ  Новокулындинская СОШ</t>
  </si>
  <si>
    <t>МБОУ ДО ДДТ</t>
  </si>
  <si>
    <t>МБОУ ДО ДШИ</t>
  </si>
  <si>
    <t>МКУ "ЦБМТИО Р.П. ЧИСТООЗЕРНОЕ"</t>
  </si>
  <si>
    <t>МКУ «Комплексный центр социального обслуживания населения Чистоозерного района Новосибирской области»</t>
  </si>
  <si>
    <t>рынок услуг в сфере дополнительного профессионального образования прочего, не включенного в другие группировки</t>
  </si>
  <si>
    <t>рынок услуг в области спорта прочая</t>
  </si>
  <si>
    <t>рынок услуг по уходу с обеспечением проживания</t>
  </si>
  <si>
    <t>рынок услуг по уходу с обеспечением проживания прочая</t>
  </si>
  <si>
    <t>рынок услуг в области бухгалтерского учета,  проведению финансового аудита,  налоговому консультированию</t>
  </si>
  <si>
    <t>тыс. чел.</t>
  </si>
  <si>
    <t>кол-во обслуживаемых организаций</t>
  </si>
  <si>
    <t>кол-во обучающих мероприятий</t>
  </si>
  <si>
    <t>Объем оказанных услуг (абс., нат. выражение)</t>
  </si>
  <si>
    <t>Единицы измерения объема оказанных услуг в абс., нат. выражении</t>
  </si>
  <si>
    <t>Рыночная доля хозяйствующего субъекта в натуральном выражении от объема рынка предприятий данного перечня (по объемам реализованных товаров/ работ/ услуг), %</t>
  </si>
  <si>
    <t>Рыночная доля хозяйствующего субъекта в стоимостном выражении от объема рынка предприятий данного перечня (по выручке от реализации товаров/ работ/ услуг), %</t>
  </si>
  <si>
    <r>
      <t xml:space="preserve">Объем оказанных услуг в стоимостном выражении, </t>
    </r>
    <r>
      <rPr>
        <b/>
        <sz val="10"/>
        <color rgb="FFFF0000"/>
        <rFont val="Times New Roman"/>
        <family val="1"/>
        <charset val="204"/>
      </rPr>
      <t>тыс.</t>
    </r>
    <r>
      <rPr>
        <b/>
        <sz val="10"/>
        <rFont val="Times New Roman"/>
        <family val="1"/>
        <charset val="204"/>
      </rPr>
      <t xml:space="preserve"> руб. (с НДС)</t>
    </r>
  </si>
  <si>
    <t>МБОУ  "Журавская СОШ"</t>
  </si>
  <si>
    <t>Муниципальное казенное учреждение "Центр помощи детям, оставшимся без попечения родителей Чистоозерного района Новосибирской области"</t>
  </si>
  <si>
    <t>Реестр хозяйствующих субъектов, доля участия муниципального образования в которых составляет 50 и более процентов  на 01.10.2022</t>
  </si>
  <si>
    <t>Суммарный объем государственного (со стороны субъекта РФ и муниципальных образований) финансирования хозяйствующего субъекта на 01.10.2022, в рублях</t>
  </si>
</sst>
</file>

<file path=xl/styles.xml><?xml version="1.0" encoding="utf-8"?>
<styleSheet xmlns="http://schemas.openxmlformats.org/spreadsheetml/2006/main">
  <numFmts count="4">
    <numFmt numFmtId="164" formatCode="0.0"/>
    <numFmt numFmtId="165" formatCode="0.000"/>
    <numFmt numFmtId="166" formatCode="#,##0.000"/>
    <numFmt numFmtId="167" formatCode="#,##0.0"/>
  </numFmts>
  <fonts count="15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 Narrow"/>
      <family val="2"/>
      <charset val="204"/>
    </font>
    <font>
      <b/>
      <sz val="10"/>
      <color theme="1"/>
      <name val="Arial Narrow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  <font>
      <sz val="10"/>
      <name val="Arial Cyr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b/>
      <sz val="14"/>
      <name val="Arial Narrow"/>
      <family val="2"/>
      <charset val="204"/>
    </font>
    <font>
      <sz val="10"/>
      <color rgb="FF000000"/>
      <name val="Arial Narrow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/>
  </cellStyleXfs>
  <cellXfs count="72">
    <xf numFmtId="0" fontId="0" fillId="0" borderId="0" xfId="0"/>
    <xf numFmtId="0" fontId="2" fillId="0" borderId="0" xfId="0" applyFont="1" applyFill="1" applyBorder="1" applyAlignment="1"/>
    <xf numFmtId="0" fontId="2" fillId="0" borderId="0" xfId="0" applyFont="1" applyFill="1" applyAlignment="1"/>
    <xf numFmtId="0" fontId="2" fillId="0" borderId="0" xfId="0" applyFont="1" applyFill="1" applyBorder="1" applyAlignment="1">
      <alignment horizontal="center"/>
    </xf>
    <xf numFmtId="0" fontId="2" fillId="0" borderId="0" xfId="0" applyFont="1" applyFill="1" applyAlignment="1">
      <alignment horizont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0" xfId="0" applyFont="1" applyAlignment="1"/>
    <xf numFmtId="0" fontId="2" fillId="0" borderId="0" xfId="0" applyFont="1"/>
    <xf numFmtId="164" fontId="2" fillId="0" borderId="0" xfId="0" applyNumberFormat="1" applyFont="1"/>
    <xf numFmtId="0" fontId="7" fillId="0" borderId="4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top"/>
    </xf>
    <xf numFmtId="0" fontId="11" fillId="0" borderId="4" xfId="0" applyFont="1" applyBorder="1" applyAlignment="1">
      <alignment vertical="top"/>
    </xf>
    <xf numFmtId="0" fontId="11" fillId="0" borderId="4" xfId="0" applyFont="1" applyFill="1" applyBorder="1" applyAlignment="1">
      <alignment horizontal="center" vertical="top"/>
    </xf>
    <xf numFmtId="164" fontId="11" fillId="0" borderId="4" xfId="0" applyNumberFormat="1" applyFont="1" applyBorder="1" applyAlignment="1">
      <alignment horizontal="center" vertical="top"/>
    </xf>
    <xf numFmtId="0" fontId="11" fillId="0" borderId="4" xfId="0" applyFont="1" applyBorder="1" applyAlignment="1">
      <alignment horizontal="center" vertical="top" wrapText="1"/>
    </xf>
    <xf numFmtId="0" fontId="10" fillId="0" borderId="4" xfId="0" applyFont="1" applyFill="1" applyBorder="1" applyAlignment="1">
      <alignment horizontal="center" vertical="top"/>
    </xf>
    <xf numFmtId="0" fontId="10" fillId="0" borderId="4" xfId="0" applyFont="1" applyFill="1" applyBorder="1" applyAlignment="1">
      <alignment horizontal="center" vertical="top" wrapText="1"/>
    </xf>
    <xf numFmtId="4" fontId="10" fillId="0" borderId="4" xfId="0" applyNumberFormat="1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165" fontId="10" fillId="0" borderId="4" xfId="1" applyNumberFormat="1" applyFont="1" applyFill="1" applyBorder="1" applyAlignment="1">
      <alignment horizontal="center"/>
    </xf>
    <xf numFmtId="2" fontId="10" fillId="0" borderId="4" xfId="0" applyNumberFormat="1" applyFont="1" applyFill="1" applyBorder="1" applyAlignment="1">
      <alignment horizontal="center" vertical="center"/>
    </xf>
    <xf numFmtId="0" fontId="10" fillId="0" borderId="4" xfId="0" applyFont="1" applyBorder="1" applyAlignment="1">
      <alignment horizontal="center" vertical="top" wrapText="1"/>
    </xf>
    <xf numFmtId="3" fontId="10" fillId="0" borderId="4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166" fontId="10" fillId="0" borderId="4" xfId="0" applyNumberFormat="1" applyFont="1" applyBorder="1" applyAlignment="1">
      <alignment horizontal="center" vertical="center"/>
    </xf>
    <xf numFmtId="1" fontId="10" fillId="0" borderId="4" xfId="2" applyNumberFormat="1" applyFont="1" applyFill="1" applyBorder="1" applyAlignment="1">
      <alignment horizontal="center" vertical="top"/>
    </xf>
    <xf numFmtId="4" fontId="10" fillId="0" borderId="4" xfId="0" applyNumberFormat="1" applyFont="1" applyBorder="1" applyAlignment="1">
      <alignment horizontal="center" vertical="center"/>
    </xf>
    <xf numFmtId="0" fontId="10" fillId="0" borderId="4" xfId="0" applyFont="1" applyBorder="1" applyAlignment="1">
      <alignment horizontal="center"/>
    </xf>
    <xf numFmtId="167" fontId="10" fillId="0" borderId="4" xfId="0" applyNumberFormat="1" applyFont="1" applyBorder="1" applyAlignment="1">
      <alignment horizontal="center" vertical="center" wrapText="1"/>
    </xf>
    <xf numFmtId="0" fontId="10" fillId="0" borderId="4" xfId="0" applyFont="1" applyBorder="1" applyAlignment="1">
      <alignment vertical="top" wrapText="1"/>
    </xf>
    <xf numFmtId="3" fontId="10" fillId="0" borderId="4" xfId="0" applyNumberFormat="1" applyFont="1" applyBorder="1" applyAlignment="1">
      <alignment horizontal="center"/>
    </xf>
    <xf numFmtId="3" fontId="10" fillId="3" borderId="4" xfId="0" applyNumberFormat="1" applyFont="1" applyFill="1" applyBorder="1" applyAlignment="1">
      <alignment horizontal="center"/>
    </xf>
    <xf numFmtId="0" fontId="11" fillId="3" borderId="4" xfId="0" applyFont="1" applyFill="1" applyBorder="1" applyAlignment="1">
      <alignment vertical="top" wrapText="1"/>
    </xf>
    <xf numFmtId="0" fontId="10" fillId="0" borderId="4" xfId="0" applyFont="1" applyBorder="1" applyAlignment="1">
      <alignment horizontal="center" wrapText="1"/>
    </xf>
    <xf numFmtId="166" fontId="10" fillId="0" borderId="4" xfId="0" applyNumberFormat="1" applyFont="1" applyBorder="1" applyAlignment="1">
      <alignment horizontal="center"/>
    </xf>
    <xf numFmtId="0" fontId="11" fillId="3" borderId="4" xfId="0" applyFont="1" applyFill="1" applyBorder="1" applyAlignment="1">
      <alignment horizontal="center" vertical="top"/>
    </xf>
    <xf numFmtId="1" fontId="10" fillId="3" borderId="4" xfId="2" applyNumberFormat="1" applyFont="1" applyFill="1" applyBorder="1" applyAlignment="1">
      <alignment horizontal="center" vertical="top"/>
    </xf>
    <xf numFmtId="0" fontId="10" fillId="3" borderId="4" xfId="0" applyFont="1" applyFill="1" applyBorder="1" applyAlignment="1">
      <alignment horizontal="center" vertical="top"/>
    </xf>
    <xf numFmtId="0" fontId="10" fillId="3" borderId="4" xfId="0" applyFont="1" applyFill="1" applyBorder="1" applyAlignment="1">
      <alignment horizontal="center" vertical="top" wrapText="1"/>
    </xf>
    <xf numFmtId="0" fontId="10" fillId="3" borderId="4" xfId="0" applyFont="1" applyFill="1" applyBorder="1" applyAlignment="1">
      <alignment horizontal="center" wrapText="1"/>
    </xf>
    <xf numFmtId="0" fontId="10" fillId="3" borderId="4" xfId="0" applyFont="1" applyFill="1" applyBorder="1" applyAlignment="1">
      <alignment horizontal="center"/>
    </xf>
    <xf numFmtId="0" fontId="14" fillId="0" borderId="4" xfId="0" applyFont="1" applyBorder="1" applyAlignment="1">
      <alignment horizontal="center" vertical="center"/>
    </xf>
    <xf numFmtId="4" fontId="14" fillId="0" borderId="4" xfId="0" applyNumberFormat="1" applyFont="1" applyBorder="1" applyAlignment="1">
      <alignment horizontal="center" vertical="center"/>
    </xf>
    <xf numFmtId="165" fontId="14" fillId="0" borderId="4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4" xfId="0" applyFont="1" applyBorder="1" applyAlignment="1">
      <alignment horizontal="center" vertical="top"/>
    </xf>
    <xf numFmtId="165" fontId="2" fillId="0" borderId="4" xfId="0" applyNumberFormat="1" applyFont="1" applyBorder="1" applyAlignment="1">
      <alignment horizontal="center"/>
    </xf>
    <xf numFmtId="4" fontId="10" fillId="0" borderId="6" xfId="0" applyNumberFormat="1" applyFont="1" applyBorder="1" applyAlignment="1">
      <alignment horizontal="center" vertical="center"/>
    </xf>
    <xf numFmtId="2" fontId="2" fillId="0" borderId="4" xfId="0" applyNumberFormat="1" applyFont="1" applyBorder="1" applyAlignment="1">
      <alignment horizontal="center"/>
    </xf>
    <xf numFmtId="4" fontId="14" fillId="3" borderId="4" xfId="0" applyNumberFormat="1" applyFont="1" applyFill="1" applyBorder="1" applyAlignment="1">
      <alignment horizontal="center" vertical="center"/>
    </xf>
    <xf numFmtId="0" fontId="10" fillId="3" borderId="4" xfId="0" applyFont="1" applyFill="1" applyBorder="1" applyAlignment="1">
      <alignment vertical="top" wrapText="1"/>
    </xf>
    <xf numFmtId="0" fontId="12" fillId="3" borderId="4" xfId="0" applyFont="1" applyFill="1" applyBorder="1" applyAlignment="1">
      <alignment horizontal="left" vertical="top" wrapText="1"/>
    </xf>
    <xf numFmtId="0" fontId="10" fillId="3" borderId="4" xfId="2" applyFont="1" applyFill="1" applyBorder="1" applyAlignment="1">
      <alignment horizontal="left" vertical="top" wrapText="1"/>
    </xf>
    <xf numFmtId="0" fontId="13" fillId="2" borderId="1" xfId="0" applyFont="1" applyFill="1" applyBorder="1" applyAlignment="1">
      <alignment horizontal="center" wrapText="1"/>
    </xf>
    <xf numFmtId="0" fontId="13" fillId="2" borderId="2" xfId="0" applyFont="1" applyFill="1" applyBorder="1" applyAlignment="1">
      <alignment wrapText="1"/>
    </xf>
    <xf numFmtId="0" fontId="13" fillId="2" borderId="3" xfId="0" applyFont="1" applyFill="1" applyBorder="1" applyAlignment="1">
      <alignment wrapText="1"/>
    </xf>
    <xf numFmtId="0" fontId="12" fillId="3" borderId="5" xfId="0" applyFont="1" applyFill="1" applyBorder="1" applyAlignment="1">
      <alignment horizontal="left" vertical="top" wrapText="1"/>
    </xf>
    <xf numFmtId="0" fontId="12" fillId="3" borderId="6" xfId="0" applyFont="1" applyFill="1" applyBorder="1" applyAlignment="1">
      <alignment horizontal="left" vertical="top" wrapText="1"/>
    </xf>
    <xf numFmtId="0" fontId="11" fillId="0" borderId="5" xfId="0" applyFont="1" applyFill="1" applyBorder="1" applyAlignment="1">
      <alignment horizontal="center" vertical="top"/>
    </xf>
    <xf numFmtId="0" fontId="11" fillId="0" borderId="6" xfId="0" applyFont="1" applyFill="1" applyBorder="1" applyAlignment="1">
      <alignment horizontal="center" vertical="top"/>
    </xf>
    <xf numFmtId="0" fontId="10" fillId="0" borderId="5" xfId="0" applyFont="1" applyFill="1" applyBorder="1" applyAlignment="1">
      <alignment horizontal="center" vertical="top"/>
    </xf>
    <xf numFmtId="0" fontId="10" fillId="0" borderId="6" xfId="0" applyFont="1" applyFill="1" applyBorder="1" applyAlignment="1">
      <alignment horizontal="center" vertical="top"/>
    </xf>
    <xf numFmtId="0" fontId="10" fillId="0" borderId="5" xfId="0" applyFont="1" applyBorder="1" applyAlignment="1">
      <alignment horizontal="center" vertical="top"/>
    </xf>
    <xf numFmtId="0" fontId="10" fillId="0" borderId="6" xfId="0" applyFont="1" applyBorder="1" applyAlignment="1">
      <alignment horizontal="center" vertical="top"/>
    </xf>
    <xf numFmtId="0" fontId="10" fillId="0" borderId="5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2" fillId="3" borderId="4" xfId="0" applyFont="1" applyFill="1" applyBorder="1" applyAlignment="1">
      <alignment horizontal="center"/>
    </xf>
  </cellXfs>
  <cellStyles count="5">
    <cellStyle name="Обычный" xfId="0" builtinId="0"/>
    <cellStyle name="Обычный 2" xfId="2"/>
    <cellStyle name="Обычный 2 2" xfId="3"/>
    <cellStyle name="Обычный 44" xfId="4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68"/>
  <sheetViews>
    <sheetView tabSelected="1" topLeftCell="A64" workbookViewId="0">
      <selection activeCell="F75" sqref="F75"/>
    </sheetView>
  </sheetViews>
  <sheetFormatPr defaultColWidth="9.140625" defaultRowHeight="12.75"/>
  <cols>
    <col min="1" max="1" width="6.85546875" style="7" customWidth="1"/>
    <col min="2" max="2" width="34.85546875" style="9" customWidth="1"/>
    <col min="3" max="3" width="24.42578125" style="4" customWidth="1"/>
    <col min="4" max="4" width="20.28515625" style="4" customWidth="1"/>
    <col min="5" max="5" width="12.85546875" style="9" customWidth="1"/>
    <col min="6" max="6" width="16.28515625" style="7" customWidth="1"/>
    <col min="7" max="7" width="11.7109375" style="9" customWidth="1"/>
    <col min="8" max="8" width="12.5703125" style="9" customWidth="1"/>
    <col min="9" max="9" width="14.42578125" style="9" customWidth="1"/>
    <col min="10" max="10" width="15" style="9" customWidth="1"/>
    <col min="11" max="11" width="17.5703125" style="9" customWidth="1"/>
    <col min="12" max="12" width="16.85546875" style="9" customWidth="1"/>
    <col min="13" max="13" width="18.5703125" style="9" customWidth="1"/>
    <col min="14" max="16384" width="9.140625" style="9"/>
  </cols>
  <sheetData>
    <row r="1" spans="1:13" s="2" customFormat="1" ht="21" customHeight="1">
      <c r="A1" s="58" t="s">
        <v>96</v>
      </c>
      <c r="B1" s="59"/>
      <c r="C1" s="59"/>
      <c r="D1" s="59"/>
      <c r="E1" s="59"/>
      <c r="F1" s="59"/>
      <c r="G1" s="59"/>
      <c r="H1" s="59"/>
      <c r="I1" s="59"/>
      <c r="J1" s="59"/>
      <c r="K1" s="59"/>
      <c r="L1" s="60"/>
      <c r="M1" s="1"/>
    </row>
    <row r="2" spans="1:13" s="4" customFormat="1" ht="168" customHeight="1">
      <c r="A2" s="11" t="s">
        <v>0</v>
      </c>
      <c r="B2" s="11" t="s">
        <v>1</v>
      </c>
      <c r="C2" s="11" t="s">
        <v>2</v>
      </c>
      <c r="D2" s="11" t="s">
        <v>3</v>
      </c>
      <c r="E2" s="11" t="s">
        <v>4</v>
      </c>
      <c r="F2" s="11" t="s">
        <v>5</v>
      </c>
      <c r="G2" s="13" t="s">
        <v>89</v>
      </c>
      <c r="H2" s="13" t="s">
        <v>90</v>
      </c>
      <c r="I2" s="12" t="s">
        <v>93</v>
      </c>
      <c r="J2" s="13" t="s">
        <v>91</v>
      </c>
      <c r="K2" s="13" t="s">
        <v>92</v>
      </c>
      <c r="L2" s="13" t="s">
        <v>97</v>
      </c>
      <c r="M2" s="3"/>
    </row>
    <row r="3" spans="1:13" s="7" customFormat="1" ht="14.45" customHeight="1">
      <c r="A3" s="5">
        <v>1</v>
      </c>
      <c r="B3" s="5">
        <v>2</v>
      </c>
      <c r="C3" s="5">
        <v>3</v>
      </c>
      <c r="D3" s="5">
        <v>4</v>
      </c>
      <c r="E3" s="5">
        <v>5</v>
      </c>
      <c r="F3" s="5">
        <v>6</v>
      </c>
      <c r="G3" s="5">
        <v>7</v>
      </c>
      <c r="H3" s="5">
        <v>8</v>
      </c>
      <c r="I3" s="5">
        <v>9</v>
      </c>
      <c r="J3" s="5">
        <v>10</v>
      </c>
      <c r="K3" s="5">
        <v>11</v>
      </c>
      <c r="L3" s="6">
        <v>12</v>
      </c>
    </row>
    <row r="4" spans="1:13" s="8" customFormat="1" ht="14.45" customHeight="1">
      <c r="A4" s="14">
        <v>1</v>
      </c>
      <c r="B4" s="15" t="s">
        <v>11</v>
      </c>
      <c r="C4" s="16" t="s">
        <v>6</v>
      </c>
      <c r="D4" s="16" t="s">
        <v>12</v>
      </c>
      <c r="E4" s="17">
        <v>100</v>
      </c>
      <c r="F4" s="18" t="s">
        <v>9</v>
      </c>
      <c r="G4" s="45">
        <v>79</v>
      </c>
      <c r="H4" s="45" t="s">
        <v>7</v>
      </c>
      <c r="I4" s="46">
        <v>0</v>
      </c>
      <c r="J4" s="47">
        <f>G4/331*100</f>
        <v>23.867069486404834</v>
      </c>
      <c r="K4" s="47" t="s">
        <v>41</v>
      </c>
      <c r="L4" s="46">
        <v>14310740.91</v>
      </c>
    </row>
    <row r="5" spans="1:13" s="8" customFormat="1" ht="14.45" customHeight="1">
      <c r="A5" s="14">
        <v>2</v>
      </c>
      <c r="B5" s="15" t="s">
        <v>13</v>
      </c>
      <c r="C5" s="16" t="s">
        <v>6</v>
      </c>
      <c r="D5" s="16" t="s">
        <v>12</v>
      </c>
      <c r="E5" s="17">
        <v>100</v>
      </c>
      <c r="F5" s="18" t="s">
        <v>9</v>
      </c>
      <c r="G5" s="45">
        <v>93</v>
      </c>
      <c r="H5" s="45" t="s">
        <v>7</v>
      </c>
      <c r="I5" s="46">
        <v>0</v>
      </c>
      <c r="J5" s="47">
        <f t="shared" ref="J5:J9" si="0">G5/331*100</f>
        <v>28.09667673716012</v>
      </c>
      <c r="K5" s="47" t="s">
        <v>41</v>
      </c>
      <c r="L5" s="46">
        <v>13005024.76</v>
      </c>
    </row>
    <row r="6" spans="1:13" s="8" customFormat="1" ht="14.45" customHeight="1">
      <c r="A6" s="14">
        <v>3</v>
      </c>
      <c r="B6" s="15" t="s">
        <v>14</v>
      </c>
      <c r="C6" s="16" t="s">
        <v>6</v>
      </c>
      <c r="D6" s="16" t="s">
        <v>12</v>
      </c>
      <c r="E6" s="17">
        <v>100</v>
      </c>
      <c r="F6" s="18" t="s">
        <v>9</v>
      </c>
      <c r="G6" s="45">
        <v>100</v>
      </c>
      <c r="H6" s="45" t="s">
        <v>7</v>
      </c>
      <c r="I6" s="46">
        <v>0</v>
      </c>
      <c r="J6" s="47">
        <f t="shared" si="0"/>
        <v>30.211480362537763</v>
      </c>
      <c r="K6" s="47" t="s">
        <v>41</v>
      </c>
      <c r="L6" s="46">
        <v>13043306.42</v>
      </c>
    </row>
    <row r="7" spans="1:13" s="8" customFormat="1" ht="14.45" customHeight="1">
      <c r="A7" s="14">
        <v>4</v>
      </c>
      <c r="B7" s="15" t="s">
        <v>15</v>
      </c>
      <c r="C7" s="16" t="s">
        <v>6</v>
      </c>
      <c r="D7" s="16" t="s">
        <v>12</v>
      </c>
      <c r="E7" s="17">
        <v>100</v>
      </c>
      <c r="F7" s="18" t="s">
        <v>9</v>
      </c>
      <c r="G7" s="45">
        <v>15</v>
      </c>
      <c r="H7" s="45" t="s">
        <v>7</v>
      </c>
      <c r="I7" s="46">
        <v>0</v>
      </c>
      <c r="J7" s="47">
        <f t="shared" si="0"/>
        <v>4.5317220543806647</v>
      </c>
      <c r="K7" s="47" t="s">
        <v>41</v>
      </c>
      <c r="L7" s="46">
        <v>3696233.24</v>
      </c>
    </row>
    <row r="8" spans="1:13" s="8" customFormat="1" ht="14.45" customHeight="1">
      <c r="A8" s="14">
        <v>5</v>
      </c>
      <c r="B8" s="15" t="s">
        <v>16</v>
      </c>
      <c r="C8" s="16" t="s">
        <v>6</v>
      </c>
      <c r="D8" s="16" t="s">
        <v>12</v>
      </c>
      <c r="E8" s="17">
        <v>100</v>
      </c>
      <c r="F8" s="18" t="s">
        <v>9</v>
      </c>
      <c r="G8" s="45">
        <v>32</v>
      </c>
      <c r="H8" s="45" t="s">
        <v>7</v>
      </c>
      <c r="I8" s="46">
        <v>0</v>
      </c>
      <c r="J8" s="47">
        <f t="shared" si="0"/>
        <v>9.667673716012084</v>
      </c>
      <c r="K8" s="47" t="s">
        <v>41</v>
      </c>
      <c r="L8" s="46">
        <v>7074526.3499999996</v>
      </c>
    </row>
    <row r="9" spans="1:13" s="8" customFormat="1" ht="14.45" customHeight="1">
      <c r="A9" s="14">
        <v>6</v>
      </c>
      <c r="B9" s="15" t="s">
        <v>17</v>
      </c>
      <c r="C9" s="16" t="s">
        <v>6</v>
      </c>
      <c r="D9" s="16" t="s">
        <v>12</v>
      </c>
      <c r="E9" s="17">
        <v>100</v>
      </c>
      <c r="F9" s="18" t="s">
        <v>9</v>
      </c>
      <c r="G9" s="45">
        <v>12</v>
      </c>
      <c r="H9" s="45" t="s">
        <v>7</v>
      </c>
      <c r="I9" s="46">
        <v>0</v>
      </c>
      <c r="J9" s="47">
        <f t="shared" si="0"/>
        <v>3.6253776435045322</v>
      </c>
      <c r="K9" s="47" t="s">
        <v>41</v>
      </c>
      <c r="L9" s="46">
        <v>4108194.77</v>
      </c>
    </row>
    <row r="10" spans="1:13" s="8" customFormat="1" ht="14.45" customHeight="1">
      <c r="A10" s="14">
        <v>7</v>
      </c>
      <c r="B10" s="15" t="s">
        <v>94</v>
      </c>
      <c r="C10" s="16" t="s">
        <v>6</v>
      </c>
      <c r="D10" s="16" t="s">
        <v>12</v>
      </c>
      <c r="E10" s="17">
        <v>100</v>
      </c>
      <c r="F10" s="18" t="s">
        <v>8</v>
      </c>
      <c r="G10" s="45">
        <v>85</v>
      </c>
      <c r="H10" s="45" t="s">
        <v>7</v>
      </c>
      <c r="I10" s="46">
        <v>295.10000000000002</v>
      </c>
      <c r="J10" s="47">
        <f>G10/1757*100</f>
        <v>4.8377916903813318</v>
      </c>
      <c r="K10" s="47">
        <f>I10/1801.8*100</f>
        <v>16.378066378066379</v>
      </c>
      <c r="L10" s="46">
        <v>19768415.23</v>
      </c>
    </row>
    <row r="11" spans="1:13" s="8" customFormat="1" ht="14.45" customHeight="1">
      <c r="A11" s="14">
        <v>8</v>
      </c>
      <c r="B11" s="15" t="s">
        <v>18</v>
      </c>
      <c r="C11" s="16" t="s">
        <v>6</v>
      </c>
      <c r="D11" s="16" t="s">
        <v>12</v>
      </c>
      <c r="E11" s="17">
        <v>100</v>
      </c>
      <c r="F11" s="18" t="s">
        <v>8</v>
      </c>
      <c r="G11" s="45">
        <v>15</v>
      </c>
      <c r="H11" s="45" t="s">
        <v>7</v>
      </c>
      <c r="I11" s="46">
        <v>0</v>
      </c>
      <c r="J11" s="47">
        <f t="shared" ref="J11:J31" si="1">G11/1757*100</f>
        <v>0.8537279453614115</v>
      </c>
      <c r="K11" s="47">
        <f t="shared" ref="K11:K31" si="2">I11/1801.8*100</f>
        <v>0</v>
      </c>
      <c r="L11" s="46">
        <v>8379445.25</v>
      </c>
    </row>
    <row r="12" spans="1:13" s="8" customFormat="1" ht="14.45" customHeight="1">
      <c r="A12" s="14">
        <v>9</v>
      </c>
      <c r="B12" s="15" t="s">
        <v>76</v>
      </c>
      <c r="C12" s="16" t="s">
        <v>6</v>
      </c>
      <c r="D12" s="16" t="s">
        <v>12</v>
      </c>
      <c r="E12" s="17">
        <v>100</v>
      </c>
      <c r="F12" s="18" t="s">
        <v>8</v>
      </c>
      <c r="G12" s="45">
        <v>68</v>
      </c>
      <c r="H12" s="45" t="s">
        <v>7</v>
      </c>
      <c r="I12" s="46">
        <v>331.8</v>
      </c>
      <c r="J12" s="47">
        <f t="shared" si="1"/>
        <v>3.8702333523050658</v>
      </c>
      <c r="K12" s="47">
        <f t="shared" si="2"/>
        <v>18.414918414918414</v>
      </c>
      <c r="L12" s="46">
        <v>16075781.4</v>
      </c>
    </row>
    <row r="13" spans="1:13" s="8" customFormat="1" ht="14.45" customHeight="1">
      <c r="A13" s="14">
        <v>10</v>
      </c>
      <c r="B13" s="15" t="s">
        <v>19</v>
      </c>
      <c r="C13" s="16" t="s">
        <v>6</v>
      </c>
      <c r="D13" s="16" t="s">
        <v>12</v>
      </c>
      <c r="E13" s="17">
        <v>100</v>
      </c>
      <c r="F13" s="18" t="s">
        <v>8</v>
      </c>
      <c r="G13" s="45">
        <v>52</v>
      </c>
      <c r="H13" s="45" t="s">
        <v>7</v>
      </c>
      <c r="I13" s="46">
        <v>0</v>
      </c>
      <c r="J13" s="47">
        <f t="shared" si="1"/>
        <v>2.9595902105862262</v>
      </c>
      <c r="K13" s="47">
        <f t="shared" si="2"/>
        <v>0</v>
      </c>
      <c r="L13" s="46">
        <v>13828526.76</v>
      </c>
    </row>
    <row r="14" spans="1:13" s="8" customFormat="1" ht="14.45" customHeight="1">
      <c r="A14" s="14">
        <v>11</v>
      </c>
      <c r="B14" s="15" t="s">
        <v>20</v>
      </c>
      <c r="C14" s="16" t="s">
        <v>6</v>
      </c>
      <c r="D14" s="16" t="s">
        <v>12</v>
      </c>
      <c r="E14" s="17">
        <v>100</v>
      </c>
      <c r="F14" s="18" t="s">
        <v>8</v>
      </c>
      <c r="G14" s="45">
        <v>17</v>
      </c>
      <c r="H14" s="45" t="s">
        <v>7</v>
      </c>
      <c r="I14" s="46">
        <v>0</v>
      </c>
      <c r="J14" s="47">
        <f t="shared" si="1"/>
        <v>0.96755833807626646</v>
      </c>
      <c r="K14" s="47">
        <f t="shared" si="2"/>
        <v>0</v>
      </c>
      <c r="L14" s="46">
        <v>9829071.6199999992</v>
      </c>
    </row>
    <row r="15" spans="1:13" s="8" customFormat="1" ht="14.45" customHeight="1">
      <c r="A15" s="14">
        <v>12</v>
      </c>
      <c r="B15" s="15" t="s">
        <v>72</v>
      </c>
      <c r="C15" s="16" t="s">
        <v>6</v>
      </c>
      <c r="D15" s="16" t="s">
        <v>12</v>
      </c>
      <c r="E15" s="17">
        <v>100</v>
      </c>
      <c r="F15" s="18" t="s">
        <v>8</v>
      </c>
      <c r="G15" s="45">
        <v>328</v>
      </c>
      <c r="H15" s="45" t="s">
        <v>7</v>
      </c>
      <c r="I15" s="46">
        <v>317.60000000000002</v>
      </c>
      <c r="J15" s="47">
        <f t="shared" si="1"/>
        <v>18.6681844052362</v>
      </c>
      <c r="K15" s="47">
        <f t="shared" si="2"/>
        <v>17.62681762681763</v>
      </c>
      <c r="L15" s="46">
        <v>33212631.800000001</v>
      </c>
    </row>
    <row r="16" spans="1:13" s="8" customFormat="1" ht="14.45" customHeight="1">
      <c r="A16" s="14">
        <v>13</v>
      </c>
      <c r="B16" s="15" t="s">
        <v>73</v>
      </c>
      <c r="C16" s="16" t="s">
        <v>6</v>
      </c>
      <c r="D16" s="16" t="s">
        <v>12</v>
      </c>
      <c r="E16" s="17">
        <v>100</v>
      </c>
      <c r="F16" s="18" t="s">
        <v>8</v>
      </c>
      <c r="G16" s="45">
        <v>326</v>
      </c>
      <c r="H16" s="45" t="s">
        <v>7</v>
      </c>
      <c r="I16" s="46">
        <v>448.7</v>
      </c>
      <c r="J16" s="47">
        <f t="shared" si="1"/>
        <v>18.554354012521344</v>
      </c>
      <c r="K16" s="47">
        <f t="shared" si="2"/>
        <v>24.902874902874903</v>
      </c>
      <c r="L16" s="46">
        <v>28643043.559999999</v>
      </c>
    </row>
    <row r="17" spans="1:12" s="8" customFormat="1" ht="14.45" customHeight="1">
      <c r="A17" s="14">
        <v>14</v>
      </c>
      <c r="B17" s="15" t="s">
        <v>74</v>
      </c>
      <c r="C17" s="16" t="s">
        <v>6</v>
      </c>
      <c r="D17" s="16" t="s">
        <v>12</v>
      </c>
      <c r="E17" s="17">
        <v>100</v>
      </c>
      <c r="F17" s="18" t="s">
        <v>8</v>
      </c>
      <c r="G17" s="45">
        <v>280</v>
      </c>
      <c r="H17" s="45" t="s">
        <v>7</v>
      </c>
      <c r="I17" s="46">
        <v>297.10000000000002</v>
      </c>
      <c r="J17" s="47">
        <f t="shared" si="1"/>
        <v>15.936254980079681</v>
      </c>
      <c r="K17" s="47">
        <f t="shared" si="2"/>
        <v>16.489066489066488</v>
      </c>
      <c r="L17" s="46">
        <v>25706581.329999998</v>
      </c>
    </row>
    <row r="18" spans="1:12" s="8" customFormat="1" ht="14.45" customHeight="1">
      <c r="A18" s="14">
        <v>15</v>
      </c>
      <c r="B18" s="15" t="s">
        <v>21</v>
      </c>
      <c r="C18" s="16" t="s">
        <v>6</v>
      </c>
      <c r="D18" s="16" t="s">
        <v>12</v>
      </c>
      <c r="E18" s="17">
        <v>100</v>
      </c>
      <c r="F18" s="18" t="s">
        <v>8</v>
      </c>
      <c r="G18" s="45">
        <v>31</v>
      </c>
      <c r="H18" s="45" t="s">
        <v>7</v>
      </c>
      <c r="I18" s="46">
        <v>0</v>
      </c>
      <c r="J18" s="47">
        <f t="shared" si="1"/>
        <v>1.7643710870802503</v>
      </c>
      <c r="K18" s="47">
        <f t="shared" si="2"/>
        <v>0</v>
      </c>
      <c r="L18" s="46">
        <v>10342744.83</v>
      </c>
    </row>
    <row r="19" spans="1:12" s="8" customFormat="1" ht="14.45" customHeight="1">
      <c r="A19" s="14">
        <v>16</v>
      </c>
      <c r="B19" s="15" t="s">
        <v>75</v>
      </c>
      <c r="C19" s="16" t="s">
        <v>6</v>
      </c>
      <c r="D19" s="16" t="s">
        <v>12</v>
      </c>
      <c r="E19" s="17">
        <v>100</v>
      </c>
      <c r="F19" s="18" t="s">
        <v>8</v>
      </c>
      <c r="G19" s="45">
        <v>101</v>
      </c>
      <c r="H19" s="45" t="s">
        <v>7</v>
      </c>
      <c r="I19" s="46">
        <v>111.5</v>
      </c>
      <c r="J19" s="47">
        <f t="shared" si="1"/>
        <v>5.7484348321001706</v>
      </c>
      <c r="K19" s="47">
        <f t="shared" si="2"/>
        <v>6.1882561882561884</v>
      </c>
      <c r="L19" s="46">
        <v>14396745.970000001</v>
      </c>
    </row>
    <row r="20" spans="1:12" s="8" customFormat="1" ht="14.45" customHeight="1">
      <c r="A20" s="14">
        <v>17</v>
      </c>
      <c r="B20" s="15" t="s">
        <v>22</v>
      </c>
      <c r="C20" s="16" t="s">
        <v>6</v>
      </c>
      <c r="D20" s="16" t="s">
        <v>12</v>
      </c>
      <c r="E20" s="17">
        <v>100</v>
      </c>
      <c r="F20" s="18" t="s">
        <v>8</v>
      </c>
      <c r="G20" s="45">
        <v>46</v>
      </c>
      <c r="H20" s="45" t="s">
        <v>7</v>
      </c>
      <c r="I20" s="46">
        <v>0</v>
      </c>
      <c r="J20" s="47">
        <f t="shared" si="1"/>
        <v>2.6180990324416618</v>
      </c>
      <c r="K20" s="47">
        <f t="shared" si="2"/>
        <v>0</v>
      </c>
      <c r="L20" s="46">
        <v>13973051.68</v>
      </c>
    </row>
    <row r="21" spans="1:12" s="8" customFormat="1" ht="14.45" customHeight="1">
      <c r="A21" s="14">
        <v>18</v>
      </c>
      <c r="B21" s="15" t="s">
        <v>23</v>
      </c>
      <c r="C21" s="16" t="s">
        <v>6</v>
      </c>
      <c r="D21" s="16" t="s">
        <v>12</v>
      </c>
      <c r="E21" s="17">
        <v>100</v>
      </c>
      <c r="F21" s="18" t="s">
        <v>8</v>
      </c>
      <c r="G21" s="45">
        <v>56</v>
      </c>
      <c r="H21" s="45" t="s">
        <v>7</v>
      </c>
      <c r="I21" s="46">
        <v>0</v>
      </c>
      <c r="J21" s="47">
        <f t="shared" si="1"/>
        <v>3.1872509960159361</v>
      </c>
      <c r="K21" s="47">
        <f t="shared" si="2"/>
        <v>0</v>
      </c>
      <c r="L21" s="46">
        <v>16188679.970000001</v>
      </c>
    </row>
    <row r="22" spans="1:12" s="8" customFormat="1" ht="14.45" customHeight="1">
      <c r="A22" s="14">
        <v>19</v>
      </c>
      <c r="B22" s="15" t="s">
        <v>24</v>
      </c>
      <c r="C22" s="16" t="s">
        <v>6</v>
      </c>
      <c r="D22" s="16" t="s">
        <v>12</v>
      </c>
      <c r="E22" s="17">
        <v>100</v>
      </c>
      <c r="F22" s="18" t="s">
        <v>8</v>
      </c>
      <c r="G22" s="45">
        <v>44</v>
      </c>
      <c r="H22" s="45" t="s">
        <v>7</v>
      </c>
      <c r="I22" s="46">
        <v>0</v>
      </c>
      <c r="J22" s="47">
        <f t="shared" si="1"/>
        <v>2.5042686397268072</v>
      </c>
      <c r="K22" s="47">
        <f t="shared" si="2"/>
        <v>0</v>
      </c>
      <c r="L22" s="46">
        <v>11169579.01</v>
      </c>
    </row>
    <row r="23" spans="1:12" s="8" customFormat="1" ht="14.45" customHeight="1">
      <c r="A23" s="14">
        <v>20</v>
      </c>
      <c r="B23" s="15" t="s">
        <v>25</v>
      </c>
      <c r="C23" s="16" t="s">
        <v>6</v>
      </c>
      <c r="D23" s="16" t="s">
        <v>12</v>
      </c>
      <c r="E23" s="17">
        <v>100</v>
      </c>
      <c r="F23" s="18" t="s">
        <v>8</v>
      </c>
      <c r="G23" s="45">
        <v>17</v>
      </c>
      <c r="H23" s="45" t="s">
        <v>7</v>
      </c>
      <c r="I23" s="46">
        <v>0</v>
      </c>
      <c r="J23" s="47">
        <f t="shared" si="1"/>
        <v>0.96755833807626646</v>
      </c>
      <c r="K23" s="47">
        <f t="shared" si="2"/>
        <v>0</v>
      </c>
      <c r="L23" s="46">
        <v>8905222.0800000001</v>
      </c>
    </row>
    <row r="24" spans="1:12" s="8" customFormat="1" ht="14.45" customHeight="1">
      <c r="A24" s="14">
        <v>21</v>
      </c>
      <c r="B24" s="15" t="s">
        <v>26</v>
      </c>
      <c r="C24" s="16" t="s">
        <v>6</v>
      </c>
      <c r="D24" s="16" t="s">
        <v>12</v>
      </c>
      <c r="E24" s="17">
        <v>100</v>
      </c>
      <c r="F24" s="18" t="s">
        <v>8</v>
      </c>
      <c r="G24" s="45">
        <v>27</v>
      </c>
      <c r="H24" s="45" t="s">
        <v>7</v>
      </c>
      <c r="I24" s="46">
        <v>0</v>
      </c>
      <c r="J24" s="47">
        <f t="shared" si="1"/>
        <v>1.5367103016505406</v>
      </c>
      <c r="K24" s="47">
        <f t="shared" si="2"/>
        <v>0</v>
      </c>
      <c r="L24" s="46">
        <v>6241821.21</v>
      </c>
    </row>
    <row r="25" spans="1:12" s="8" customFormat="1" ht="14.45" customHeight="1">
      <c r="A25" s="14">
        <v>22</v>
      </c>
      <c r="B25" s="15" t="s">
        <v>27</v>
      </c>
      <c r="C25" s="16" t="s">
        <v>6</v>
      </c>
      <c r="D25" s="16" t="s">
        <v>12</v>
      </c>
      <c r="E25" s="17">
        <v>100</v>
      </c>
      <c r="F25" s="18" t="s">
        <v>8</v>
      </c>
      <c r="G25" s="45">
        <v>41</v>
      </c>
      <c r="H25" s="45" t="s">
        <v>7</v>
      </c>
      <c r="I25" s="46">
        <v>0</v>
      </c>
      <c r="J25" s="47">
        <f t="shared" si="1"/>
        <v>2.333523050654525</v>
      </c>
      <c r="K25" s="47">
        <f t="shared" si="2"/>
        <v>0</v>
      </c>
      <c r="L25" s="46">
        <v>13107693.710000001</v>
      </c>
    </row>
    <row r="26" spans="1:12" s="8" customFormat="1" ht="14.45" customHeight="1">
      <c r="A26" s="14">
        <v>23</v>
      </c>
      <c r="B26" s="15" t="s">
        <v>28</v>
      </c>
      <c r="C26" s="16" t="s">
        <v>6</v>
      </c>
      <c r="D26" s="16" t="s">
        <v>12</v>
      </c>
      <c r="E26" s="17">
        <v>100</v>
      </c>
      <c r="F26" s="18" t="s">
        <v>8</v>
      </c>
      <c r="G26" s="45">
        <v>32</v>
      </c>
      <c r="H26" s="45" t="s">
        <v>7</v>
      </c>
      <c r="I26" s="46">
        <v>0</v>
      </c>
      <c r="J26" s="47">
        <f t="shared" si="1"/>
        <v>1.821286283437678</v>
      </c>
      <c r="K26" s="47">
        <f t="shared" si="2"/>
        <v>0</v>
      </c>
      <c r="L26" s="46">
        <v>10688239.699999999</v>
      </c>
    </row>
    <row r="27" spans="1:12" s="8" customFormat="1" ht="14.45" customHeight="1">
      <c r="A27" s="14">
        <v>24</v>
      </c>
      <c r="B27" s="15" t="s">
        <v>29</v>
      </c>
      <c r="C27" s="16" t="s">
        <v>6</v>
      </c>
      <c r="D27" s="16" t="s">
        <v>12</v>
      </c>
      <c r="E27" s="17">
        <v>100</v>
      </c>
      <c r="F27" s="18" t="s">
        <v>8</v>
      </c>
      <c r="G27" s="45">
        <v>42</v>
      </c>
      <c r="H27" s="45" t="s">
        <v>7</v>
      </c>
      <c r="I27" s="46">
        <v>0</v>
      </c>
      <c r="J27" s="47">
        <f t="shared" si="1"/>
        <v>2.3904382470119523</v>
      </c>
      <c r="K27" s="47">
        <f t="shared" si="2"/>
        <v>0</v>
      </c>
      <c r="L27" s="46">
        <v>12771897.07</v>
      </c>
    </row>
    <row r="28" spans="1:12" s="8" customFormat="1" ht="14.45" customHeight="1">
      <c r="A28" s="14">
        <v>25</v>
      </c>
      <c r="B28" s="15" t="s">
        <v>30</v>
      </c>
      <c r="C28" s="16" t="s">
        <v>6</v>
      </c>
      <c r="D28" s="16" t="s">
        <v>12</v>
      </c>
      <c r="E28" s="17">
        <v>100</v>
      </c>
      <c r="F28" s="18" t="s">
        <v>8</v>
      </c>
      <c r="G28" s="45">
        <v>36</v>
      </c>
      <c r="H28" s="45" t="s">
        <v>7</v>
      </c>
      <c r="I28" s="46">
        <v>0</v>
      </c>
      <c r="J28" s="47">
        <f t="shared" si="1"/>
        <v>2.0489470688673879</v>
      </c>
      <c r="K28" s="47">
        <f t="shared" si="2"/>
        <v>0</v>
      </c>
      <c r="L28" s="46">
        <v>9194659.9199999999</v>
      </c>
    </row>
    <row r="29" spans="1:12" s="8" customFormat="1" ht="14.45" customHeight="1">
      <c r="A29" s="14">
        <v>26</v>
      </c>
      <c r="B29" s="15" t="s">
        <v>31</v>
      </c>
      <c r="C29" s="16" t="s">
        <v>6</v>
      </c>
      <c r="D29" s="16" t="s">
        <v>12</v>
      </c>
      <c r="E29" s="17">
        <v>100</v>
      </c>
      <c r="F29" s="18" t="s">
        <v>8</v>
      </c>
      <c r="G29" s="45">
        <v>21</v>
      </c>
      <c r="H29" s="45" t="s">
        <v>7</v>
      </c>
      <c r="I29" s="46">
        <v>0</v>
      </c>
      <c r="J29" s="47">
        <f t="shared" si="1"/>
        <v>1.1952191235059761</v>
      </c>
      <c r="K29" s="47">
        <f t="shared" si="2"/>
        <v>0</v>
      </c>
      <c r="L29" s="46">
        <v>7566160.2800000003</v>
      </c>
    </row>
    <row r="30" spans="1:12" s="8" customFormat="1" ht="14.45" customHeight="1">
      <c r="A30" s="14">
        <v>27</v>
      </c>
      <c r="B30" s="15" t="s">
        <v>32</v>
      </c>
      <c r="C30" s="16" t="s">
        <v>6</v>
      </c>
      <c r="D30" s="16" t="s">
        <v>12</v>
      </c>
      <c r="E30" s="17">
        <v>100</v>
      </c>
      <c r="F30" s="18" t="s">
        <v>8</v>
      </c>
      <c r="G30" s="45">
        <v>47</v>
      </c>
      <c r="H30" s="45" t="s">
        <v>7</v>
      </c>
      <c r="I30" s="46">
        <v>0</v>
      </c>
      <c r="J30" s="47">
        <f t="shared" si="1"/>
        <v>2.6750142287990895</v>
      </c>
      <c r="K30" s="47">
        <f t="shared" si="2"/>
        <v>0</v>
      </c>
      <c r="L30" s="46">
        <v>13950537.73</v>
      </c>
    </row>
    <row r="31" spans="1:12" s="8" customFormat="1" ht="14.45" customHeight="1">
      <c r="A31" s="14">
        <v>28</v>
      </c>
      <c r="B31" s="15" t="s">
        <v>33</v>
      </c>
      <c r="C31" s="16" t="s">
        <v>6</v>
      </c>
      <c r="D31" s="16" t="s">
        <v>12</v>
      </c>
      <c r="E31" s="17">
        <v>100</v>
      </c>
      <c r="F31" s="18" t="s">
        <v>8</v>
      </c>
      <c r="G31" s="45">
        <v>45</v>
      </c>
      <c r="H31" s="45" t="s">
        <v>7</v>
      </c>
      <c r="I31" s="46">
        <v>0</v>
      </c>
      <c r="J31" s="47">
        <f t="shared" si="1"/>
        <v>2.5611838360842345</v>
      </c>
      <c r="K31" s="47">
        <f t="shared" si="2"/>
        <v>0</v>
      </c>
      <c r="L31" s="46">
        <v>7392010.6500000004</v>
      </c>
    </row>
    <row r="32" spans="1:12" s="8" customFormat="1" ht="28.5" customHeight="1">
      <c r="A32" s="14">
        <v>29</v>
      </c>
      <c r="B32" s="15" t="s">
        <v>64</v>
      </c>
      <c r="C32" s="16" t="s">
        <v>6</v>
      </c>
      <c r="D32" s="16" t="s">
        <v>12</v>
      </c>
      <c r="E32" s="17">
        <v>100</v>
      </c>
      <c r="F32" s="18" t="s">
        <v>10</v>
      </c>
      <c r="G32" s="45">
        <v>736</v>
      </c>
      <c r="H32" s="45" t="s">
        <v>7</v>
      </c>
      <c r="I32" s="54">
        <v>0</v>
      </c>
      <c r="J32" s="47">
        <f>G32/1574*100</f>
        <v>46.759847522236342</v>
      </c>
      <c r="K32" s="47">
        <f>I32/3042.4*100</f>
        <v>0</v>
      </c>
      <c r="L32" s="46">
        <v>14112708.619999999</v>
      </c>
    </row>
    <row r="33" spans="1:12" s="8" customFormat="1" ht="27" customHeight="1">
      <c r="A33" s="14">
        <v>30</v>
      </c>
      <c r="B33" s="15" t="s">
        <v>77</v>
      </c>
      <c r="C33" s="16" t="s">
        <v>6</v>
      </c>
      <c r="D33" s="16" t="s">
        <v>12</v>
      </c>
      <c r="E33" s="17">
        <v>100</v>
      </c>
      <c r="F33" s="18" t="s">
        <v>10</v>
      </c>
      <c r="G33" s="45">
        <v>677</v>
      </c>
      <c r="H33" s="45" t="s">
        <v>7</v>
      </c>
      <c r="I33" s="54">
        <v>0</v>
      </c>
      <c r="J33" s="47">
        <f t="shared" ref="J33:J34" si="3">G33/1574*100</f>
        <v>43.011435832274458</v>
      </c>
      <c r="K33" s="47">
        <f t="shared" ref="K33:K34" si="4">I33/3042.4*100</f>
        <v>0</v>
      </c>
      <c r="L33" s="46">
        <v>24389236.23</v>
      </c>
    </row>
    <row r="34" spans="1:12" s="8" customFormat="1" ht="24" customHeight="1">
      <c r="A34" s="14">
        <v>31</v>
      </c>
      <c r="B34" s="15" t="s">
        <v>78</v>
      </c>
      <c r="C34" s="16" t="s">
        <v>6</v>
      </c>
      <c r="D34" s="16" t="s">
        <v>12</v>
      </c>
      <c r="E34" s="17">
        <v>100</v>
      </c>
      <c r="F34" s="18" t="s">
        <v>10</v>
      </c>
      <c r="G34" s="45">
        <v>161</v>
      </c>
      <c r="H34" s="45" t="s">
        <v>7</v>
      </c>
      <c r="I34" s="54">
        <v>0</v>
      </c>
      <c r="J34" s="47">
        <f t="shared" si="3"/>
        <v>10.2287166454892</v>
      </c>
      <c r="K34" s="47">
        <f t="shared" si="4"/>
        <v>0</v>
      </c>
      <c r="L34" s="46">
        <v>8481738.5199999996</v>
      </c>
    </row>
    <row r="35" spans="1:12" s="8" customFormat="1" ht="25.5">
      <c r="A35" s="14">
        <v>32</v>
      </c>
      <c r="B35" s="56" t="s">
        <v>38</v>
      </c>
      <c r="C35" s="16" t="s">
        <v>6</v>
      </c>
      <c r="D35" s="19" t="s">
        <v>12</v>
      </c>
      <c r="E35" s="19">
        <v>100</v>
      </c>
      <c r="F35" s="20" t="s">
        <v>36</v>
      </c>
      <c r="G35" s="21">
        <v>195.6</v>
      </c>
      <c r="H35" s="22" t="s">
        <v>37</v>
      </c>
      <c r="I35" s="21">
        <v>20164.3</v>
      </c>
      <c r="J35" s="23">
        <f>G35/402.9*100</f>
        <v>48.548026805658971</v>
      </c>
      <c r="K35" s="23">
        <f>I35/24366.7*100</f>
        <v>82.753511965099904</v>
      </c>
      <c r="L35" s="24">
        <v>1087300</v>
      </c>
    </row>
    <row r="36" spans="1:12" s="8" customFormat="1" ht="15" customHeight="1">
      <c r="A36" s="67">
        <v>33</v>
      </c>
      <c r="B36" s="61" t="s">
        <v>65</v>
      </c>
      <c r="C36" s="63" t="s">
        <v>6</v>
      </c>
      <c r="D36" s="65" t="s">
        <v>12</v>
      </c>
      <c r="E36" s="67">
        <v>100</v>
      </c>
      <c r="F36" s="20" t="s">
        <v>36</v>
      </c>
      <c r="G36" s="21">
        <v>207.3</v>
      </c>
      <c r="H36" s="22" t="s">
        <v>37</v>
      </c>
      <c r="I36" s="30">
        <v>4202.3999999999996</v>
      </c>
      <c r="J36" s="23">
        <f>G36/402.9*100</f>
        <v>51.451973194341036</v>
      </c>
      <c r="K36" s="23">
        <f>I36/24366.7*100</f>
        <v>17.246488034900086</v>
      </c>
      <c r="L36" s="69">
        <v>24567610</v>
      </c>
    </row>
    <row r="37" spans="1:12" s="8" customFormat="1">
      <c r="A37" s="68"/>
      <c r="B37" s="62"/>
      <c r="C37" s="64"/>
      <c r="D37" s="66"/>
      <c r="E37" s="68"/>
      <c r="F37" s="25" t="s">
        <v>34</v>
      </c>
      <c r="G37" s="26">
        <v>5837.9</v>
      </c>
      <c r="H37" s="27" t="s">
        <v>35</v>
      </c>
      <c r="I37" s="52">
        <v>17915.7</v>
      </c>
      <c r="J37" s="28">
        <f>G37/22582*100</f>
        <v>25.852006022495793</v>
      </c>
      <c r="K37" s="23">
        <f>I37/52541.3*100</f>
        <v>34.098318846317085</v>
      </c>
      <c r="L37" s="70"/>
    </row>
    <row r="38" spans="1:12" s="8" customFormat="1">
      <c r="A38" s="14">
        <v>34</v>
      </c>
      <c r="B38" s="57" t="s">
        <v>39</v>
      </c>
      <c r="C38" s="16" t="s">
        <v>6</v>
      </c>
      <c r="D38" s="29" t="s">
        <v>40</v>
      </c>
      <c r="E38" s="14">
        <v>100</v>
      </c>
      <c r="F38" s="25" t="s">
        <v>34</v>
      </c>
      <c r="G38" s="26">
        <v>16744</v>
      </c>
      <c r="H38" s="27" t="s">
        <v>35</v>
      </c>
      <c r="I38" s="30">
        <v>34625.599999999999</v>
      </c>
      <c r="J38" s="28">
        <f>G38/22582*100</f>
        <v>74.147551146931178</v>
      </c>
      <c r="K38" s="23">
        <f>I38/52541.3*100</f>
        <v>65.901681153682901</v>
      </c>
      <c r="L38" s="31">
        <v>27571220</v>
      </c>
    </row>
    <row r="39" spans="1:12" s="8" customFormat="1" ht="25.5">
      <c r="A39" s="14">
        <v>35</v>
      </c>
      <c r="B39" s="57" t="s">
        <v>66</v>
      </c>
      <c r="C39" s="16" t="s">
        <v>6</v>
      </c>
      <c r="D39" s="29" t="s">
        <v>40</v>
      </c>
      <c r="E39" s="14">
        <v>100</v>
      </c>
      <c r="F39" s="25" t="s">
        <v>67</v>
      </c>
      <c r="G39" s="32">
        <v>84.5</v>
      </c>
      <c r="H39" s="27" t="s">
        <v>86</v>
      </c>
      <c r="I39" s="30">
        <v>12934</v>
      </c>
      <c r="J39" s="30">
        <v>100</v>
      </c>
      <c r="K39" s="30">
        <v>100</v>
      </c>
      <c r="L39" s="27">
        <v>11375400</v>
      </c>
    </row>
    <row r="40" spans="1:12" s="8" customFormat="1" ht="38.25">
      <c r="A40" s="14">
        <v>36</v>
      </c>
      <c r="B40" s="33" t="s">
        <v>44</v>
      </c>
      <c r="C40" s="16" t="s">
        <v>6</v>
      </c>
      <c r="D40" s="29" t="s">
        <v>40</v>
      </c>
      <c r="E40" s="14">
        <v>100</v>
      </c>
      <c r="F40" s="25" t="s">
        <v>42</v>
      </c>
      <c r="G40" s="48">
        <v>3287</v>
      </c>
      <c r="H40" s="49" t="s">
        <v>43</v>
      </c>
      <c r="I40" s="46">
        <v>0</v>
      </c>
      <c r="J40" s="51">
        <f>G40/188590*100</f>
        <v>1.742934407974972</v>
      </c>
      <c r="K40" s="51">
        <f>I40/30.7*100</f>
        <v>0</v>
      </c>
      <c r="L40" s="53">
        <v>2482917.83</v>
      </c>
    </row>
    <row r="41" spans="1:12" s="8" customFormat="1" ht="38.25">
      <c r="A41" s="14">
        <v>37</v>
      </c>
      <c r="B41" s="33" t="s">
        <v>45</v>
      </c>
      <c r="C41" s="16" t="s">
        <v>6</v>
      </c>
      <c r="D41" s="29" t="s">
        <v>40</v>
      </c>
      <c r="E41" s="14">
        <v>100</v>
      </c>
      <c r="F41" s="25" t="s">
        <v>42</v>
      </c>
      <c r="G41" s="48">
        <v>4517</v>
      </c>
      <c r="H41" s="49" t="s">
        <v>43</v>
      </c>
      <c r="I41" s="46">
        <v>0</v>
      </c>
      <c r="J41" s="51">
        <f t="shared" ref="J41:J60" si="5">G41/188590*100</f>
        <v>2.3951429025929265</v>
      </c>
      <c r="K41" s="51">
        <f t="shared" ref="K41:K60" si="6">I41/30.7*100</f>
        <v>0</v>
      </c>
      <c r="L41" s="53">
        <v>1593034.33</v>
      </c>
    </row>
    <row r="42" spans="1:12" s="8" customFormat="1" ht="38.25">
      <c r="A42" s="14">
        <v>38</v>
      </c>
      <c r="B42" s="33" t="s">
        <v>46</v>
      </c>
      <c r="C42" s="16" t="s">
        <v>6</v>
      </c>
      <c r="D42" s="29" t="s">
        <v>40</v>
      </c>
      <c r="E42" s="14">
        <v>100</v>
      </c>
      <c r="F42" s="25" t="s">
        <v>42</v>
      </c>
      <c r="G42" s="48">
        <v>2950</v>
      </c>
      <c r="H42" s="49" t="s">
        <v>43</v>
      </c>
      <c r="I42" s="46">
        <v>0</v>
      </c>
      <c r="J42" s="51">
        <f t="shared" si="5"/>
        <v>1.5642398854658253</v>
      </c>
      <c r="K42" s="51">
        <f t="shared" si="6"/>
        <v>0</v>
      </c>
      <c r="L42" s="53">
        <v>2364635.91</v>
      </c>
    </row>
    <row r="43" spans="1:12" s="8" customFormat="1" ht="38.25">
      <c r="A43" s="14">
        <v>39</v>
      </c>
      <c r="B43" s="33" t="s">
        <v>47</v>
      </c>
      <c r="C43" s="16" t="s">
        <v>6</v>
      </c>
      <c r="D43" s="29" t="s">
        <v>40</v>
      </c>
      <c r="E43" s="14">
        <v>100</v>
      </c>
      <c r="F43" s="25" t="s">
        <v>42</v>
      </c>
      <c r="G43" s="48">
        <v>11506</v>
      </c>
      <c r="H43" s="49" t="s">
        <v>43</v>
      </c>
      <c r="I43" s="46">
        <v>0</v>
      </c>
      <c r="J43" s="51">
        <f t="shared" si="5"/>
        <v>6.1010658041253514</v>
      </c>
      <c r="K43" s="51">
        <f t="shared" si="6"/>
        <v>0</v>
      </c>
      <c r="L43" s="53">
        <v>7249251.7000000002</v>
      </c>
    </row>
    <row r="44" spans="1:12" s="8" customFormat="1" ht="38.25">
      <c r="A44" s="14">
        <v>40</v>
      </c>
      <c r="B44" s="33" t="s">
        <v>48</v>
      </c>
      <c r="C44" s="16" t="s">
        <v>6</v>
      </c>
      <c r="D44" s="29" t="s">
        <v>40</v>
      </c>
      <c r="E44" s="14">
        <v>100</v>
      </c>
      <c r="F44" s="25" t="s">
        <v>42</v>
      </c>
      <c r="G44" s="48">
        <v>2050</v>
      </c>
      <c r="H44" s="49" t="s">
        <v>43</v>
      </c>
      <c r="I44" s="46">
        <v>0</v>
      </c>
      <c r="J44" s="51">
        <f t="shared" si="5"/>
        <v>1.0870141576965906</v>
      </c>
      <c r="K44" s="51">
        <f t="shared" si="6"/>
        <v>0</v>
      </c>
      <c r="L44" s="53">
        <v>2264643.16</v>
      </c>
    </row>
    <row r="45" spans="1:12" s="8" customFormat="1" ht="38.25">
      <c r="A45" s="14">
        <v>41</v>
      </c>
      <c r="B45" s="33" t="s">
        <v>49</v>
      </c>
      <c r="C45" s="16" t="s">
        <v>6</v>
      </c>
      <c r="D45" s="29" t="s">
        <v>40</v>
      </c>
      <c r="E45" s="14">
        <v>100</v>
      </c>
      <c r="F45" s="25" t="s">
        <v>42</v>
      </c>
      <c r="G45" s="48">
        <v>6076</v>
      </c>
      <c r="H45" s="49" t="s">
        <v>43</v>
      </c>
      <c r="I45" s="46">
        <v>0</v>
      </c>
      <c r="J45" s="51">
        <f t="shared" si="5"/>
        <v>3.2218039132509673</v>
      </c>
      <c r="K45" s="51">
        <f t="shared" si="6"/>
        <v>0</v>
      </c>
      <c r="L45" s="53">
        <v>2958247.28</v>
      </c>
    </row>
    <row r="46" spans="1:12" s="8" customFormat="1" ht="38.25">
      <c r="A46" s="14">
        <v>42</v>
      </c>
      <c r="B46" s="33" t="s">
        <v>50</v>
      </c>
      <c r="C46" s="16" t="s">
        <v>6</v>
      </c>
      <c r="D46" s="29" t="s">
        <v>40</v>
      </c>
      <c r="E46" s="14">
        <v>100</v>
      </c>
      <c r="F46" s="25" t="s">
        <v>42</v>
      </c>
      <c r="G46" s="48">
        <v>2759</v>
      </c>
      <c r="H46" s="49" t="s">
        <v>43</v>
      </c>
      <c r="I46" s="49">
        <v>0</v>
      </c>
      <c r="J46" s="51">
        <f t="shared" si="5"/>
        <v>1.4629619810170211</v>
      </c>
      <c r="K46" s="51">
        <f t="shared" si="6"/>
        <v>0</v>
      </c>
      <c r="L46" s="53">
        <v>2539185.58</v>
      </c>
    </row>
    <row r="47" spans="1:12" s="8" customFormat="1" ht="38.25">
      <c r="A47" s="14">
        <v>43</v>
      </c>
      <c r="B47" s="33" t="s">
        <v>51</v>
      </c>
      <c r="C47" s="16" t="s">
        <v>6</v>
      </c>
      <c r="D47" s="29" t="s">
        <v>40</v>
      </c>
      <c r="E47" s="14">
        <v>100</v>
      </c>
      <c r="F47" s="25" t="s">
        <v>42</v>
      </c>
      <c r="G47" s="48">
        <v>3651</v>
      </c>
      <c r="H47" s="49" t="s">
        <v>43</v>
      </c>
      <c r="I47" s="49">
        <v>0</v>
      </c>
      <c r="J47" s="51">
        <f t="shared" si="5"/>
        <v>1.9359457023171962</v>
      </c>
      <c r="K47" s="51">
        <f t="shared" si="6"/>
        <v>0</v>
      </c>
      <c r="L47" s="53">
        <v>2448374.5699999998</v>
      </c>
    </row>
    <row r="48" spans="1:12" s="8" customFormat="1" ht="38.25">
      <c r="A48" s="14">
        <v>44</v>
      </c>
      <c r="B48" s="33" t="s">
        <v>52</v>
      </c>
      <c r="C48" s="16" t="s">
        <v>6</v>
      </c>
      <c r="D48" s="29" t="s">
        <v>40</v>
      </c>
      <c r="E48" s="14">
        <v>100</v>
      </c>
      <c r="F48" s="25" t="s">
        <v>42</v>
      </c>
      <c r="G48" s="48">
        <v>5581</v>
      </c>
      <c r="H48" s="49" t="s">
        <v>43</v>
      </c>
      <c r="I48" s="49">
        <v>0</v>
      </c>
      <c r="J48" s="51">
        <f t="shared" si="5"/>
        <v>2.9593297629778887</v>
      </c>
      <c r="K48" s="51">
        <f t="shared" si="6"/>
        <v>0</v>
      </c>
      <c r="L48" s="53">
        <v>2574401.4300000002</v>
      </c>
    </row>
    <row r="49" spans="1:12" s="8" customFormat="1" ht="38.25">
      <c r="A49" s="14">
        <v>45</v>
      </c>
      <c r="B49" s="33" t="s">
        <v>53</v>
      </c>
      <c r="C49" s="16" t="s">
        <v>6</v>
      </c>
      <c r="D49" s="29" t="s">
        <v>40</v>
      </c>
      <c r="E49" s="14">
        <v>100</v>
      </c>
      <c r="F49" s="25" t="s">
        <v>42</v>
      </c>
      <c r="G49" s="48">
        <v>2905</v>
      </c>
      <c r="H49" s="49" t="s">
        <v>43</v>
      </c>
      <c r="I49" s="49">
        <v>0</v>
      </c>
      <c r="J49" s="51">
        <f t="shared" si="5"/>
        <v>1.5403785990773637</v>
      </c>
      <c r="K49" s="51">
        <f t="shared" si="6"/>
        <v>0</v>
      </c>
      <c r="L49" s="53">
        <v>2448874.98</v>
      </c>
    </row>
    <row r="50" spans="1:12" s="8" customFormat="1" ht="38.25">
      <c r="A50" s="14">
        <v>46</v>
      </c>
      <c r="B50" s="33" t="s">
        <v>54</v>
      </c>
      <c r="C50" s="16" t="s">
        <v>6</v>
      </c>
      <c r="D50" s="29" t="s">
        <v>40</v>
      </c>
      <c r="E50" s="14">
        <v>100</v>
      </c>
      <c r="F50" s="25" t="s">
        <v>42</v>
      </c>
      <c r="G50" s="48">
        <v>3096</v>
      </c>
      <c r="H50" s="49" t="s">
        <v>43</v>
      </c>
      <c r="I50" s="49">
        <v>0</v>
      </c>
      <c r="J50" s="51">
        <f t="shared" si="5"/>
        <v>1.6416565035261681</v>
      </c>
      <c r="K50" s="51">
        <f t="shared" si="6"/>
        <v>0</v>
      </c>
      <c r="L50" s="53">
        <v>2417213.96</v>
      </c>
    </row>
    <row r="51" spans="1:12" s="8" customFormat="1" ht="38.25">
      <c r="A51" s="14">
        <v>47</v>
      </c>
      <c r="B51" s="33" t="s">
        <v>55</v>
      </c>
      <c r="C51" s="16" t="s">
        <v>6</v>
      </c>
      <c r="D51" s="29" t="s">
        <v>40</v>
      </c>
      <c r="E51" s="14">
        <v>100</v>
      </c>
      <c r="F51" s="25" t="s">
        <v>42</v>
      </c>
      <c r="G51" s="48">
        <v>10323</v>
      </c>
      <c r="H51" s="49" t="s">
        <v>43</v>
      </c>
      <c r="I51" s="49">
        <v>0</v>
      </c>
      <c r="J51" s="51">
        <f t="shared" si="5"/>
        <v>5.4737790975131233</v>
      </c>
      <c r="K51" s="51">
        <f t="shared" si="6"/>
        <v>0</v>
      </c>
      <c r="L51" s="53">
        <v>4101324.29</v>
      </c>
    </row>
    <row r="52" spans="1:12" s="8" customFormat="1" ht="38.25">
      <c r="A52" s="14">
        <v>48</v>
      </c>
      <c r="B52" s="33" t="s">
        <v>56</v>
      </c>
      <c r="C52" s="16" t="s">
        <v>6</v>
      </c>
      <c r="D52" s="29" t="s">
        <v>40</v>
      </c>
      <c r="E52" s="14">
        <v>100</v>
      </c>
      <c r="F52" s="25" t="s">
        <v>42</v>
      </c>
      <c r="G52" s="48">
        <v>10511</v>
      </c>
      <c r="H52" s="49" t="s">
        <v>43</v>
      </c>
      <c r="I52" s="49">
        <v>0</v>
      </c>
      <c r="J52" s="51">
        <f t="shared" si="5"/>
        <v>5.5734662495360308</v>
      </c>
      <c r="K52" s="51">
        <f t="shared" si="6"/>
        <v>0</v>
      </c>
      <c r="L52" s="53">
        <v>1883097.03</v>
      </c>
    </row>
    <row r="53" spans="1:12" s="8" customFormat="1" ht="38.25">
      <c r="A53" s="14">
        <v>49</v>
      </c>
      <c r="B53" s="33" t="s">
        <v>57</v>
      </c>
      <c r="C53" s="16" t="s">
        <v>6</v>
      </c>
      <c r="D53" s="29" t="s">
        <v>40</v>
      </c>
      <c r="E53" s="14">
        <v>100</v>
      </c>
      <c r="F53" s="25" t="s">
        <v>42</v>
      </c>
      <c r="G53" s="48">
        <v>1886</v>
      </c>
      <c r="H53" s="49" t="s">
        <v>43</v>
      </c>
      <c r="I53" s="49">
        <v>0</v>
      </c>
      <c r="J53" s="51">
        <f t="shared" si="5"/>
        <v>1.0000530250808632</v>
      </c>
      <c r="K53" s="51">
        <f t="shared" si="6"/>
        <v>0</v>
      </c>
      <c r="L53" s="53">
        <v>2741421.52</v>
      </c>
    </row>
    <row r="54" spans="1:12" s="8" customFormat="1" ht="38.25">
      <c r="A54" s="14">
        <v>50</v>
      </c>
      <c r="B54" s="33" t="s">
        <v>58</v>
      </c>
      <c r="C54" s="16" t="s">
        <v>6</v>
      </c>
      <c r="D54" s="29" t="s">
        <v>40</v>
      </c>
      <c r="E54" s="14">
        <v>100</v>
      </c>
      <c r="F54" s="25" t="s">
        <v>42</v>
      </c>
      <c r="G54" s="48">
        <v>5807</v>
      </c>
      <c r="H54" s="49" t="s">
        <v>43</v>
      </c>
      <c r="I54" s="49">
        <v>0</v>
      </c>
      <c r="J54" s="51">
        <f t="shared" si="5"/>
        <v>3.0791664457288297</v>
      </c>
      <c r="K54" s="51">
        <f t="shared" si="6"/>
        <v>0</v>
      </c>
      <c r="L54" s="53">
        <v>1667446.38</v>
      </c>
    </row>
    <row r="55" spans="1:12" s="8" customFormat="1" ht="38.25">
      <c r="A55" s="14">
        <v>51</v>
      </c>
      <c r="B55" s="33" t="s">
        <v>59</v>
      </c>
      <c r="C55" s="16" t="s">
        <v>6</v>
      </c>
      <c r="D55" s="29" t="s">
        <v>40</v>
      </c>
      <c r="E55" s="14">
        <v>100</v>
      </c>
      <c r="F55" s="25" t="s">
        <v>42</v>
      </c>
      <c r="G55" s="48">
        <v>11419</v>
      </c>
      <c r="H55" s="49" t="s">
        <v>43</v>
      </c>
      <c r="I55" s="49">
        <v>0</v>
      </c>
      <c r="J55" s="51">
        <f t="shared" si="5"/>
        <v>6.0549339837743252</v>
      </c>
      <c r="K55" s="51">
        <f t="shared" si="6"/>
        <v>0</v>
      </c>
      <c r="L55" s="53">
        <v>3782829.69</v>
      </c>
    </row>
    <row r="56" spans="1:12" s="8" customFormat="1" ht="38.25">
      <c r="A56" s="14">
        <v>52</v>
      </c>
      <c r="B56" s="33" t="s">
        <v>60</v>
      </c>
      <c r="C56" s="16" t="s">
        <v>6</v>
      </c>
      <c r="D56" s="29" t="s">
        <v>40</v>
      </c>
      <c r="E56" s="14">
        <v>100</v>
      </c>
      <c r="F56" s="25" t="s">
        <v>42</v>
      </c>
      <c r="G56" s="48">
        <v>5202</v>
      </c>
      <c r="H56" s="49" t="s">
        <v>43</v>
      </c>
      <c r="I56" s="49">
        <v>0</v>
      </c>
      <c r="J56" s="51">
        <f t="shared" si="5"/>
        <v>2.7583647065061774</v>
      </c>
      <c r="K56" s="51">
        <f t="shared" si="6"/>
        <v>0</v>
      </c>
      <c r="L56" s="53">
        <v>2355360.77</v>
      </c>
    </row>
    <row r="57" spans="1:12" s="8" customFormat="1" ht="38.25">
      <c r="A57" s="14">
        <v>53</v>
      </c>
      <c r="B57" s="33" t="s">
        <v>61</v>
      </c>
      <c r="C57" s="16" t="s">
        <v>6</v>
      </c>
      <c r="D57" s="29" t="s">
        <v>40</v>
      </c>
      <c r="E57" s="14">
        <v>100</v>
      </c>
      <c r="F57" s="25" t="s">
        <v>42</v>
      </c>
      <c r="G57" s="48">
        <v>20126</v>
      </c>
      <c r="H57" s="49" t="s">
        <v>43</v>
      </c>
      <c r="I57" s="71">
        <v>0</v>
      </c>
      <c r="J57" s="51">
        <f t="shared" si="5"/>
        <v>10.671827774537356</v>
      </c>
      <c r="K57" s="51">
        <f t="shared" si="6"/>
        <v>0</v>
      </c>
      <c r="L57" s="53">
        <v>14017125.1</v>
      </c>
    </row>
    <row r="58" spans="1:12" s="8" customFormat="1" ht="38.25">
      <c r="A58" s="14">
        <v>54</v>
      </c>
      <c r="B58" s="33" t="s">
        <v>62</v>
      </c>
      <c r="C58" s="16" t="s">
        <v>6</v>
      </c>
      <c r="D58" s="29" t="s">
        <v>40</v>
      </c>
      <c r="E58" s="14">
        <v>100</v>
      </c>
      <c r="F58" s="25" t="s">
        <v>42</v>
      </c>
      <c r="G58" s="48">
        <v>1434</v>
      </c>
      <c r="H58" s="49" t="s">
        <v>43</v>
      </c>
      <c r="I58" s="71">
        <v>0</v>
      </c>
      <c r="J58" s="51">
        <f t="shared" si="5"/>
        <v>0.76037965957898079</v>
      </c>
      <c r="K58" s="51">
        <f t="shared" si="6"/>
        <v>0</v>
      </c>
      <c r="L58" s="53">
        <v>6916823.6299999999</v>
      </c>
    </row>
    <row r="59" spans="1:12" s="8" customFormat="1" ht="38.25">
      <c r="A59" s="14">
        <v>55</v>
      </c>
      <c r="B59" s="33" t="s">
        <v>63</v>
      </c>
      <c r="C59" s="16" t="s">
        <v>6</v>
      </c>
      <c r="D59" s="29" t="s">
        <v>40</v>
      </c>
      <c r="E59" s="14">
        <v>100</v>
      </c>
      <c r="F59" s="25" t="s">
        <v>42</v>
      </c>
      <c r="G59" s="48">
        <v>10015</v>
      </c>
      <c r="H59" s="49" t="s">
        <v>43</v>
      </c>
      <c r="I59" s="49">
        <v>0</v>
      </c>
      <c r="J59" s="51">
        <f t="shared" si="5"/>
        <v>5.3104618484543193</v>
      </c>
      <c r="K59" s="51">
        <f t="shared" si="6"/>
        <v>0</v>
      </c>
      <c r="L59" s="53">
        <v>1661587.81</v>
      </c>
    </row>
    <row r="60" spans="1:12" s="8" customFormat="1" ht="51">
      <c r="A60" s="14">
        <v>56</v>
      </c>
      <c r="B60" s="33" t="s">
        <v>68</v>
      </c>
      <c r="C60" s="16" t="s">
        <v>6</v>
      </c>
      <c r="D60" s="29" t="s">
        <v>40</v>
      </c>
      <c r="E60" s="14">
        <v>100</v>
      </c>
      <c r="F60" s="25" t="s">
        <v>42</v>
      </c>
      <c r="G60" s="48">
        <v>63489</v>
      </c>
      <c r="H60" s="50" t="s">
        <v>43</v>
      </c>
      <c r="I60" s="49">
        <v>0</v>
      </c>
      <c r="J60" s="51">
        <f t="shared" si="5"/>
        <v>33.665093589267727</v>
      </c>
      <c r="K60" s="51">
        <f t="shared" si="6"/>
        <v>0</v>
      </c>
      <c r="L60" s="53">
        <v>17824261.02</v>
      </c>
    </row>
    <row r="61" spans="1:12" s="8" customFormat="1" ht="63.75">
      <c r="A61" s="41">
        <v>57</v>
      </c>
      <c r="B61" s="55" t="s">
        <v>95</v>
      </c>
      <c r="C61" s="39" t="s">
        <v>6</v>
      </c>
      <c r="D61" s="40" t="s">
        <v>40</v>
      </c>
      <c r="E61" s="41">
        <v>100</v>
      </c>
      <c r="F61" s="42" t="s">
        <v>84</v>
      </c>
      <c r="G61" s="35">
        <v>30</v>
      </c>
      <c r="H61" s="44" t="s">
        <v>7</v>
      </c>
      <c r="I61" s="44">
        <v>0</v>
      </c>
      <c r="J61" s="44">
        <v>100</v>
      </c>
      <c r="K61" s="44" t="s">
        <v>41</v>
      </c>
      <c r="L61" s="35">
        <v>33910451.640000001</v>
      </c>
    </row>
    <row r="62" spans="1:12" s="8" customFormat="1" ht="63" customHeight="1">
      <c r="A62" s="14">
        <v>58</v>
      </c>
      <c r="B62" s="55" t="s">
        <v>80</v>
      </c>
      <c r="C62" s="16" t="s">
        <v>6</v>
      </c>
      <c r="D62" s="29" t="s">
        <v>40</v>
      </c>
      <c r="E62" s="14">
        <v>100</v>
      </c>
      <c r="F62" s="25" t="s">
        <v>83</v>
      </c>
      <c r="G62" s="34">
        <v>31</v>
      </c>
      <c r="H62" s="31" t="s">
        <v>7</v>
      </c>
      <c r="I62" s="31">
        <v>2033.4</v>
      </c>
      <c r="J62" s="31">
        <v>100</v>
      </c>
      <c r="K62" s="31">
        <v>100</v>
      </c>
      <c r="L62" s="34">
        <v>48006889.5</v>
      </c>
    </row>
    <row r="63" spans="1:12" s="8" customFormat="1" ht="113.25" customHeight="1">
      <c r="A63" s="14">
        <v>59</v>
      </c>
      <c r="B63" s="36" t="s">
        <v>71</v>
      </c>
      <c r="C63" s="16" t="s">
        <v>6</v>
      </c>
      <c r="D63" s="16" t="s">
        <v>12</v>
      </c>
      <c r="E63" s="17">
        <v>100</v>
      </c>
      <c r="F63" s="18" t="s">
        <v>81</v>
      </c>
      <c r="G63" s="34">
        <v>360</v>
      </c>
      <c r="H63" s="37" t="s">
        <v>88</v>
      </c>
      <c r="I63" s="31">
        <v>0</v>
      </c>
      <c r="J63" s="31">
        <v>100</v>
      </c>
      <c r="K63" s="31" t="s">
        <v>41</v>
      </c>
      <c r="L63" s="34">
        <v>3198940.52</v>
      </c>
    </row>
    <row r="64" spans="1:12" s="8" customFormat="1" ht="102" customHeight="1">
      <c r="A64" s="14">
        <v>60</v>
      </c>
      <c r="B64" s="55" t="s">
        <v>70</v>
      </c>
      <c r="C64" s="16" t="s">
        <v>6</v>
      </c>
      <c r="D64" s="29" t="s">
        <v>40</v>
      </c>
      <c r="E64" s="14">
        <v>100</v>
      </c>
      <c r="F64" s="25" t="s">
        <v>85</v>
      </c>
      <c r="G64" s="35">
        <v>43</v>
      </c>
      <c r="H64" s="37" t="s">
        <v>87</v>
      </c>
      <c r="I64" s="31">
        <v>0</v>
      </c>
      <c r="J64" s="38">
        <f>G64/47*100</f>
        <v>91.489361702127653</v>
      </c>
      <c r="K64" s="31" t="s">
        <v>41</v>
      </c>
      <c r="L64" s="34">
        <v>36045713.100000001</v>
      </c>
    </row>
    <row r="65" spans="1:12" s="8" customFormat="1" ht="110.25" customHeight="1">
      <c r="A65" s="14">
        <v>61</v>
      </c>
      <c r="B65" s="55" t="s">
        <v>79</v>
      </c>
      <c r="C65" s="39" t="s">
        <v>6</v>
      </c>
      <c r="D65" s="40" t="s">
        <v>40</v>
      </c>
      <c r="E65" s="41">
        <v>100</v>
      </c>
      <c r="F65" s="42" t="s">
        <v>85</v>
      </c>
      <c r="G65" s="35">
        <v>4</v>
      </c>
      <c r="H65" s="43" t="s">
        <v>87</v>
      </c>
      <c r="I65" s="44">
        <v>0</v>
      </c>
      <c r="J65" s="38">
        <f>G65/47*100</f>
        <v>8.5106382978723403</v>
      </c>
      <c r="K65" s="44" t="s">
        <v>41</v>
      </c>
      <c r="L65" s="35">
        <v>10403997.439999999</v>
      </c>
    </row>
    <row r="66" spans="1:12" s="8" customFormat="1" ht="38.25">
      <c r="A66" s="14">
        <v>62</v>
      </c>
      <c r="B66" s="55" t="s">
        <v>69</v>
      </c>
      <c r="C66" s="16" t="s">
        <v>6</v>
      </c>
      <c r="D66" s="29" t="s">
        <v>40</v>
      </c>
      <c r="E66" s="14">
        <v>100</v>
      </c>
      <c r="F66" s="25" t="s">
        <v>82</v>
      </c>
      <c r="G66" s="34">
        <v>570</v>
      </c>
      <c r="H66" s="31" t="s">
        <v>43</v>
      </c>
      <c r="I66" s="31">
        <v>321.60000000000002</v>
      </c>
      <c r="J66" s="31">
        <v>100</v>
      </c>
      <c r="K66" s="31">
        <v>100</v>
      </c>
      <c r="L66" s="34">
        <v>2982686.88</v>
      </c>
    </row>
    <row r="67" spans="1:12">
      <c r="E67" s="10"/>
    </row>
    <row r="68" spans="1:12">
      <c r="E68" s="10"/>
    </row>
  </sheetData>
  <mergeCells count="7">
    <mergeCell ref="A1:L1"/>
    <mergeCell ref="B36:B37"/>
    <mergeCell ref="C36:C37"/>
    <mergeCell ref="D36:D37"/>
    <mergeCell ref="E36:E37"/>
    <mergeCell ref="A36:A37"/>
    <mergeCell ref="L36:L37"/>
  </mergeCells>
  <pageMargins left="0.28000000000000003" right="0.19685039370078741" top="0.4" bottom="0.52" header="0.31496062992125984" footer="0.31496062992125984"/>
  <pageSetup paperSize="9" scale="7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реестр  на 01.10.2022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Мария I</dc:creator>
  <cp:lastModifiedBy>user</cp:lastModifiedBy>
  <cp:lastPrinted>2022-01-19T09:28:12Z</cp:lastPrinted>
  <dcterms:created xsi:type="dcterms:W3CDTF">2018-12-03T07:35:38Z</dcterms:created>
  <dcterms:modified xsi:type="dcterms:W3CDTF">2022-11-11T03:24:00Z</dcterms:modified>
</cp:coreProperties>
</file>